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107_NPO\1 výzva\"/>
    </mc:Choice>
  </mc:AlternateContent>
  <xr:revisionPtr revIDLastSave="0" documentId="13_ncr:1_{BE7BB990-36AF-4B58-805F-63659FE832F5}" xr6:coauthVersionLast="47" xr6:coauthVersionMax="47" xr10:uidLastSave="{00000000-0000-0000-0000-000000000000}"/>
  <bookViews>
    <workbookView xWindow="-120" yWindow="-120" windowWidth="29040" windowHeight="17640" tabRatio="785" xr2:uid="{00000000-000D-0000-FFFF-FFFF00000000}"/>
  </bookViews>
  <sheets>
    <sheet name="Výpočetní technika" sheetId="1" r:id="rId1"/>
  </sheets>
  <definedNames>
    <definedName name="_xlnm.Print_Area" localSheetId="0">'Výpočetní technika'!$B$1:$V$17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P9" i="1"/>
  <c r="P10" i="1"/>
  <c r="P11" i="1"/>
  <c r="P12" i="1"/>
  <c r="P13" i="1"/>
  <c r="S8" i="1"/>
  <c r="T8" i="1"/>
  <c r="S9" i="1"/>
  <c r="T9" i="1"/>
  <c r="S10" i="1"/>
  <c r="T10" i="1"/>
  <c r="S11" i="1"/>
  <c r="T11" i="1"/>
  <c r="S12" i="1"/>
  <c r="T12" i="1"/>
  <c r="S13" i="1"/>
  <c r="T13" i="1"/>
  <c r="S7" i="1"/>
  <c r="P7" i="1"/>
  <c r="R16" i="1" l="1"/>
  <c r="Q16" i="1"/>
  <c r="T7" i="1"/>
</calcChain>
</file>

<file path=xl/sharedStrings.xml><?xml version="1.0" encoding="utf-8"?>
<sst xmlns="http://schemas.openxmlformats.org/spreadsheetml/2006/main" count="75" uniqueCount="62">
  <si>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</si>
  <si>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</si>
  <si>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</si>
  <si>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</si>
  <si>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</si>
  <si>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</si>
  <si>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</si>
  <si>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</si>
  <si>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</si>
  <si>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</si>
  <si>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</si>
  <si>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</si>
  <si>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30231000-7 - Počítačové monitory a konzoly</t>
  </si>
  <si>
    <t xml:space="preserve">30237000-9 - Součásti, příslušenství a doplňky pro počítače </t>
  </si>
  <si>
    <t>30237134-7 - Grafické akcelerátory</t>
  </si>
  <si>
    <t xml:space="preserve">30237410-6 - Počítačová myš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</si>
  <si>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</si>
  <si>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</si>
  <si>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</si>
  <si>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</si>
  <si>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</si>
  <si>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</si>
  <si>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</si>
  <si>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</si>
  <si>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</si>
  <si>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</si>
  <si>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</si>
  <si>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</si>
  <si>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</si>
  <si>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</si>
  <si>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</si>
  <si>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</si>
  <si>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</si>
  <si>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</si>
  <si>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</si>
  <si>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 xml:space="preserve">Příloha č. 2 Kupní smlouvy - technická specifikace
Výpočetní technika (III.) 107 - 2023 </t>
  </si>
  <si>
    <t xml:space="preserve">Komplet EGPU (Box+grafická karta) </t>
  </si>
  <si>
    <t>Brýle pro rozšířenou realitu s průhlednými holografickými čočkami</t>
  </si>
  <si>
    <t>Dokovací stanice - k pol.č. 3</t>
  </si>
  <si>
    <t>Batoh na notebook - k pol.č. 3</t>
  </si>
  <si>
    <t>Monitor 27''  QHD - k pol.č. 3 (ke každému ntb 2 monitory)</t>
  </si>
  <si>
    <t>3D navigační zařízení (myš) - k pol.č. 3</t>
  </si>
  <si>
    <t>Společná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</si>
  <si>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</si>
  <si>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FAKRTURU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</si>
  <si>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Národní plán obnovy pro oblast vysokých škol pro roky 2022–2024
Registrační číslo projektu:  NPO_ZČU_MSMT-16584/2022
Specifický cíl B: Tvorba nových progresivních studijních programů </t>
  </si>
  <si>
    <t>30 dnů</t>
  </si>
  <si>
    <t>Záruční doba alespoň 12 měsíců.</t>
  </si>
  <si>
    <t>21 dnů</t>
  </si>
  <si>
    <t>Záruka na zboží min. 60 měsíců, servis  NBD On Site.</t>
  </si>
  <si>
    <t>Záruka na zboží min. 60 měsíců, servis NBD On Site.</t>
  </si>
  <si>
    <t>Záruka na zboží min. 36 měsíců.</t>
  </si>
  <si>
    <t>Ing. Jiří Basl, Ph.D.,
Tel.: 37763 4249,
603 216 039</t>
  </si>
  <si>
    <t>Univerzitní 26, 
301 00 Plzeň,
Fakulta elektrotechnická - Katedra elektroniky a informačních technologií,
místnost EK 502</t>
  </si>
  <si>
    <t>Box pro externí grafickou kartu. 
Zdroj min. 700W. 
Připojení k NTB rozhraní Thunderbold 3 nebo Thunderbold 4. 
Další výstupy: 4x USB 3.1 Type A. 
PCI-E 16 rozhraní pro grafickou kartu, možnost montáže grafických karet s plnou délkou o max. šířce 3 sloty. Komplet obsahuje grafickou kartu s výkonem G3D min. 34 500 bodů, max. TDP, rozhraní PCIe 4.0 x16, min. 16 GB RAM DDR6, šířka sběrnice 256 bit, možnost připojení 4 monitorů na rozhraní DisplayPort 1.4a, HDMI 2.1. 
Dodávka kompletu včetně montáže.</t>
  </si>
  <si>
    <t>Výkonný notebook 17"-18" pro účely VR</t>
  </si>
  <si>
    <r>
      <t xml:space="preserve">Brýle pro rozšířenou realitu s průhlednými holografickými čočkami - průhledné holografické čočky/vlnovody, rozlišení min. 2k, holografická hustota &gt;2500 radiantů (světelných bodů na radián), vykreslování podle polohy oka, optimalizace zobrazení na základě 3D polohy oka, snímače sledování hlavy, min. 4 kamery viditelného světla, sledování očí, min. 2 infračervené kamery, senzor hloubky pozorované scény min. 1MP - Time-of-Flight, interciální měření (IMU) pomocí: akcelerometr + gyroskop + magnetometr, kamera: snímky v min. rozlišení 8MP, video v min. rozlišení 1080p30, mikrofonní pole min. 5 kanálů, reproduktory s vestavěným prostorovým zvukem, senzor vnímání uživatele, sledování rukou - plně článkovaný model zahrnující obě ruce, přímá manipulace. 
Všechny senzory s možností sledování v reálném čase. 
Hlasové příkazy a ovládání přímo na zařízení, přirozený jazyk při připojení k internetu. 
Zabezpečení: na podnikové úrovni s rozpoznáváním duhovky.
Vnímání prostředí: min. sledování 6DoF, sledování pozice ve světovém měřítku (poziční systém), prostorové mapování, mřížka prostředí v reálném čase, zaznamenávání hybridní reality – fotografie a videa kombinace hologramů a fyzického prostředí. 
System On a Chip, dostatečný výpočetní výkon pro práci a záznam všech kamer a zařízení v reálném čase - CPU: min. 8 fyzických jader, passmark min. 3 000. 
Možnost připojení ke cloudu. 
Hardwarově akcelerovaná podpora holografického zpracování - holografická výpočetní jednotka. 
Paměť: min. 4GB systémová DRAM (min. LPDDR4x), úložiště na data min. 64GB UFS. 
Konektivita: Wi-Fi min. v. 5 (802.11ac 2x2), Bluetooth min. v.5, USB Type-C.
Možnost nasazení přes dioptrické brýle, flexibilní uchycení na hlavu.
Hmotnost max. 650 g.
Holografický software - kompatibilita s prostředím MS Windows, Microsoft Edge, aplikační software v ceně, 3D prohlížeč, sw pro prohlížení a vizualizaci. 
Baterie součástí produktu, min. výdrž baterie: 2 hodiny aktivního používání, rychlé nabíjení USB-PD. 
Pasivní chlazení brýlí (bez ventilátorů). 
SAR v oblasti hlavy max. 0.2 W/kg. 
</t>
    </r>
    <r>
      <rPr>
        <b/>
        <sz val="11"/>
        <color theme="1"/>
        <rFont val="Calibri"/>
        <family val="2"/>
        <charset val="238"/>
        <scheme val="minor"/>
      </rPr>
      <t>Součástí balení musí být</t>
    </r>
    <r>
      <rPr>
        <sz val="11"/>
        <color theme="1"/>
        <rFont val="Calibri"/>
        <family val="2"/>
        <charset val="238"/>
        <scheme val="minor"/>
      </rPr>
      <t xml:space="preserve"> vedle samotného zařízení a akumulátoru dále: přepravní brašna/obal, úchyt na hlavu (popruhy apod.), dobíjecí adaptér, USB-C kabel. 
Vzhledem ke specifičnosti zařízení a nasazení jako industrial development, bude dostačující záruční doba alespoň 12 měsíců.</t>
    </r>
  </si>
  <si>
    <t>Batoh na NTB na záda, pro min. velikost NTB 17,3" (kompatibilní s pol.č. 3), černé provedení,  velikost hlavní polstrované kapsy pro NTB: min. 410 x 270 x 35 mm, zesílené dno, kapsa pro nepromokavou pláštěnku (součástí dodávky), vnitřní kapsa pro příslušenství, přední kapsa pro osobní předměty, polstrovaná kapsa pro tablet o velikosti min. 10", ergonomické polstrování na zádech z prodyšného materiálu, hrudní popruh, boční stahovací popruhy, popruh v zadní části pro připevnění na teleskopickou rukojeť kufru, 1x boční kapsa vybavená zdrhovadlem, hlavní materiál polyester.
Celkový objem min. 30 l.
Hmotnost max. 1,3 kg.
Vnější rozměry max. 340 x 490 x 220 mm.</t>
  </si>
  <si>
    <t>3D navigační zařízení k pol.č. 3 výkonný notebook 17-18".
Rozhraní USB. 
Min. 6 stupňů volnosti ovládádacího kloboučku  (6DoF). 
Min. 31 programovatelných tlačítek. 
Barevný displej. 
Ergonomické provedení s opěrkou ruky.
SW pro Windows. 
Rozhraní USB.
Nativní podpora pro SOLIDWORKS, Inventor, Siemens NX, CATIA, PTC Creo a Solid Edge.
Záruka min. 36 měsíců.</t>
  </si>
  <si>
    <t>Monitor o úhlopříčce min. 27", rozlišení min. QHD HD 2560 × 1440 @60Hz, antireflexní povrch.
IPS panel.
Poměr stran 16 : 9.
Doba odezvy max. 8 ms.
Jas min. 350 cd/m2.
Statický kontrast 1000:1.
Min. 1x DisplayPort 1.4, min. 1x HDMI 1.4, min. 3x USB-A,1x LAN RJ45.
Sluchátkový výstup 3,5 mm jack.
Nastavitelná výška, pivot, podpora VESA.
Podpora Power Delivery až 90 W.
Záruka min. 60 měsíců, servis NBD on site.</t>
  </si>
  <si>
    <r>
      <t xml:space="preserve">Stolní dokovací stanice.
Vstup: 2x integrovaný USB-C kabel (min. délky 75 cm) kompatibilní s Thunderbolt, podpora napájení notebooku min. 210W.
Výstup: min. 2x DisplayPort 1.4, min. 1x Port HDMI 2.0,  min. 1x multifunkční port USB-C DisplayPort, min. 3x USB-A 3.2, min. 1x USB-C 3.2 Gen 2, 1x Gigabitový ethernet RJ45.
Podpora souběžného připojení: 3x monitor při 4K@60Hz nebo 1x monitor při 5K@60Hz.
</t>
    </r>
    <r>
      <rPr>
        <b/>
        <sz val="11"/>
        <color theme="1"/>
        <rFont val="Calibri"/>
        <family val="2"/>
        <charset val="238"/>
        <scheme val="minor"/>
      </rPr>
      <t xml:space="preserve">Kompatibilní s pol.č. 3 </t>
    </r>
    <r>
      <rPr>
        <sz val="11"/>
        <color theme="1"/>
        <rFont val="Calibri"/>
        <family val="2"/>
        <charset val="238"/>
        <scheme val="minor"/>
      </rPr>
      <t>výkonný notebook 17"-18",  podpora PXE, podpora Wake-on-LAN, podpora předávání adresy MAC (Pass Through MAC Address).
Záruka min. 60 měsíců, servis NBD on site.</t>
    </r>
  </si>
  <si>
    <r>
      <t>Jedná se o výkonnou mobilní pracovní stanici určenou pro VR.
Požadovaná minimální konfigurace klíčových komponent:
Procesor:. min. 45 500 bodů dle</t>
    </r>
    <r>
      <rPr>
        <i/>
        <sz val="11"/>
        <color theme="1"/>
        <rFont val="Calibri"/>
        <family val="2"/>
        <charset val="238"/>
        <scheme val="minor"/>
      </rPr>
      <t xml:space="preserve"> http://www.cpubenchmark.net</t>
    </r>
    <r>
      <rPr>
        <sz val="11"/>
        <color theme="1"/>
        <rFont val="Calibri"/>
        <family val="2"/>
        <charset val="238"/>
        <scheme val="minor"/>
      </rPr>
      <t xml:space="preserve">  ze dne 21.8.2023, Single Thread Rating: min. 4 100 bodů ze dne 21.8.2023, minimálně 24 jader, podpora virtualizace.
Grafická karta: min. 22 200 bodů v  G3D Videocard Benchmarku (</t>
    </r>
    <r>
      <rPr>
        <i/>
        <sz val="11"/>
        <color theme="1"/>
        <rFont val="Calibri"/>
        <family val="2"/>
        <charset val="238"/>
        <scheme val="minor"/>
      </rPr>
      <t>https://www.videocardbenchmark.net/</t>
    </r>
    <r>
      <rPr>
        <sz val="11"/>
        <color theme="1"/>
        <rFont val="Calibri"/>
        <family val="2"/>
        <charset val="238"/>
        <scheme val="minor"/>
      </rPr>
      <t>) - ze dne 21.8.2023, min. 12 GB RAM typu GDDR6.
Display: úhlopříčka mezi 17" a 18 ", minimalní rozlišení FHD 1920 x 1080 @60Hz, antireflexní, matný, nedotykový.
Paměť RAM: min. 64 GB DDR5, Non-ECC,CAMM.
Úložiště: min. 1x 1TB M.2 PCIe NVMe Gen 4  SSD  (systém), a zárověň min. 1x 1TB M.2 PCIe NVMe Gen 4  SSD (data).
Síťová karta 1 Gb/s Ethernet s podporou PXE.
Integrovaná wifi karta, podpora WIFI 6  2x2 .11ax, Bluetooth 5.3, Webkamera FHD/IR, integrovaný mikrofon.
Touchpad, čtečka otisků prstů, čtečka  identifikačních karet, čtečka NFC, čtečka SD karet.
Minimálně 2x USB-A port 3.2, min. 2x Thunderbolt 4 typu C port, min. 1x USB 3.2 Gen 2 Typ-C port s podporou  DisplayPort mode, 1x audio combo-jack,  min. 1x HDMI 2.0.
Z důvodu zajištění kompatibility s ostatními zařízeními našeho pracoviště je nutný OS Windows 64bit.
Podsvícená CZ layout  klávesnice, numerická část, nabíjecí adaptér výkon min. 230W.
Podpora prostřednictvím internetu musí umožňovat stahování ovladačů a manuálu z internetu adresně pro konkrétní zadaný typ (sériové číslo) zařízení.
Záruka min. 60 měsíců, servis NBD on site.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</si>
</sst>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13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4" fillId="4" borderId="13" xfId="0" applyFont="1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4" fillId="4" borderId="15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4" fillId="4" borderId="17" xfId="0" applyFont="1" applyFill="1" applyBorder="1" applyAlignment="1">
      <alignment horizontal="center" vertical="center" wrapText="1"/>
    </xf>
    <xf numFmtId="0" fontId="12" fillId="6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24" fillId="4" borderId="19" xfId="0" applyFont="1" applyFill="1" applyBorder="1" applyAlignment="1">
      <alignment horizontal="center" vertical="center" wrapText="1"/>
    </xf>
    <xf numFmtId="0" fontId="12" fillId="6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164" fontId="0" fillId="0" borderId="20" xfId="0" applyNumberFormat="1" applyBorder="1"/>
    <xf numFmtId="0" fontId="2" fillId="6" borderId="13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2" fillId="6" borderId="19" xfId="0" applyFont="1" applyFill="1" applyBorder="1" applyAlignment="1">
      <alignment horizontal="left" vertical="center" wrapText="1" indent="1"/>
    </xf>
    <xf numFmtId="0" fontId="2" fillId="6" borderId="17" xfId="0" applyFont="1" applyFill="1" applyBorder="1" applyAlignment="1">
      <alignment horizontal="left" vertical="center" wrapText="1" indent="1"/>
    </xf>
    <xf numFmtId="0" fontId="4" fillId="3" borderId="19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3" fillId="6" borderId="23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3"/>
  <sheetViews>
    <sheetView tabSelected="1" topLeftCell="H9" zoomScale="84" zoomScaleNormal="84" workbookViewId="0">
      <selection activeCell="H9" sqref="H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41.140625" style="1" customWidth="1"/>
    <col min="7" max="7" width="28.5703125" style="4" customWidth="1"/>
    <col min="8" max="8" width="23.42578125" style="4" customWidth="1"/>
    <col min="9" max="9" width="25.85546875" style="4" customWidth="1"/>
    <col min="10" max="10" width="15.42578125" style="1" customWidth="1"/>
    <col min="11" max="11" width="62.5703125" customWidth="1"/>
    <col min="12" max="12" width="32.85546875" customWidth="1"/>
    <col min="13" max="13" width="26.42578125" customWidth="1"/>
    <col min="14" max="14" width="36.5703125" style="4" customWidth="1"/>
    <col min="15" max="15" width="27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4.85546875" style="5" customWidth="1"/>
  </cols>
  <sheetData>
    <row r="1" spans="1:22" ht="40.9" customHeight="1" x14ac:dyDescent="0.25">
      <c r="B1" s="94" t="s">
        <v>35</v>
      </c>
      <c r="C1" s="95"/>
      <c r="D1" s="95"/>
      <c r="E1"/>
      <c r="G1" s="41"/>
      <c r="V1"/>
    </row>
    <row r="2" spans="1:22" ht="78" customHeight="1" x14ac:dyDescent="0.25">
      <c r="C2"/>
      <c r="D2" s="9"/>
      <c r="E2" s="10"/>
      <c r="G2" s="98"/>
      <c r="H2" s="99"/>
      <c r="I2" s="99"/>
      <c r="J2" s="99"/>
      <c r="K2" s="99"/>
      <c r="L2" s="99"/>
      <c r="M2" s="99"/>
      <c r="N2" s="99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93"/>
      <c r="E3" s="93"/>
      <c r="F3" s="93"/>
      <c r="G3" s="99"/>
      <c r="H3" s="99"/>
      <c r="I3" s="99"/>
      <c r="J3" s="99"/>
      <c r="K3" s="99"/>
      <c r="L3" s="99"/>
      <c r="M3" s="99"/>
      <c r="N3" s="99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93"/>
      <c r="E4" s="93"/>
      <c r="F4" s="93"/>
      <c r="G4" s="93"/>
      <c r="H4" s="9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6" t="s">
        <v>2</v>
      </c>
      <c r="H5" s="97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16</v>
      </c>
      <c r="D6" s="32" t="s">
        <v>4</v>
      </c>
      <c r="E6" s="32" t="s">
        <v>17</v>
      </c>
      <c r="F6" s="32" t="s">
        <v>18</v>
      </c>
      <c r="G6" s="37" t="s">
        <v>27</v>
      </c>
      <c r="H6" s="38" t="s">
        <v>28</v>
      </c>
      <c r="I6" s="33" t="s">
        <v>19</v>
      </c>
      <c r="J6" s="32" t="s">
        <v>20</v>
      </c>
      <c r="K6" s="32" t="s">
        <v>44</v>
      </c>
      <c r="L6" s="34" t="s">
        <v>21</v>
      </c>
      <c r="M6" s="35" t="s">
        <v>22</v>
      </c>
      <c r="N6" s="34" t="s">
        <v>23</v>
      </c>
      <c r="O6" s="32" t="s">
        <v>32</v>
      </c>
      <c r="P6" s="34" t="s">
        <v>24</v>
      </c>
      <c r="Q6" s="32" t="s">
        <v>5</v>
      </c>
      <c r="R6" s="36" t="s">
        <v>6</v>
      </c>
      <c r="S6" s="92" t="s">
        <v>7</v>
      </c>
      <c r="T6" s="92" t="s">
        <v>8</v>
      </c>
      <c r="U6" s="34" t="s">
        <v>25</v>
      </c>
      <c r="V6" s="34" t="s">
        <v>26</v>
      </c>
    </row>
    <row r="7" spans="1:22" ht="150.75" customHeight="1" thickTop="1" thickBot="1" x14ac:dyDescent="0.3">
      <c r="A7" s="86"/>
      <c r="B7" s="42">
        <v>1</v>
      </c>
      <c r="C7" s="43" t="s">
        <v>36</v>
      </c>
      <c r="D7" s="44">
        <v>2</v>
      </c>
      <c r="E7" s="45" t="s">
        <v>33</v>
      </c>
      <c r="F7" s="87" t="s">
        <v>54</v>
      </c>
      <c r="G7" s="129"/>
      <c r="H7" s="46" t="s">
        <v>34</v>
      </c>
      <c r="I7" s="109" t="s">
        <v>42</v>
      </c>
      <c r="J7" s="112" t="s">
        <v>43</v>
      </c>
      <c r="K7" s="120" t="s">
        <v>45</v>
      </c>
      <c r="L7" s="47"/>
      <c r="M7" s="123" t="s">
        <v>52</v>
      </c>
      <c r="N7" s="123" t="s">
        <v>53</v>
      </c>
      <c r="O7" s="48" t="s">
        <v>46</v>
      </c>
      <c r="P7" s="49">
        <f>D7*Q7</f>
        <v>82000</v>
      </c>
      <c r="Q7" s="50">
        <v>41000</v>
      </c>
      <c r="R7" s="131"/>
      <c r="S7" s="51">
        <f>D7*R7</f>
        <v>0</v>
      </c>
      <c r="T7" s="52" t="str">
        <f t="shared" ref="T7" si="0">IF(ISNUMBER(R7), IF(R7&gt;Q7,"NEVYHOVUJE","VYHOVUJE")," ")</f>
        <v xml:space="preserve"> </v>
      </c>
      <c r="U7" s="115"/>
      <c r="V7" s="53" t="s">
        <v>14</v>
      </c>
    </row>
    <row r="8" spans="1:22" ht="391.5" thickTop="1" thickBot="1" x14ac:dyDescent="0.3">
      <c r="A8" s="20"/>
      <c r="B8" s="76">
        <v>2</v>
      </c>
      <c r="C8" s="77" t="s">
        <v>37</v>
      </c>
      <c r="D8" s="78">
        <v>8</v>
      </c>
      <c r="E8" s="79" t="s">
        <v>33</v>
      </c>
      <c r="F8" s="89" t="s">
        <v>56</v>
      </c>
      <c r="G8" s="129"/>
      <c r="H8" s="80" t="s">
        <v>34</v>
      </c>
      <c r="I8" s="110"/>
      <c r="J8" s="113"/>
      <c r="K8" s="121"/>
      <c r="L8" s="81" t="s">
        <v>47</v>
      </c>
      <c r="M8" s="124"/>
      <c r="N8" s="124"/>
      <c r="O8" s="126" t="s">
        <v>48</v>
      </c>
      <c r="P8" s="82">
        <f>D8*Q8</f>
        <v>680000</v>
      </c>
      <c r="Q8" s="83">
        <v>85000</v>
      </c>
      <c r="R8" s="131"/>
      <c r="S8" s="84">
        <f>D8*R8</f>
        <v>0</v>
      </c>
      <c r="T8" s="85" t="str">
        <f t="shared" ref="T8:T13" si="1">IF(ISNUMBER(R8), IF(R8&gt;Q8,"NEVYHOVUJE","VYHOVUJE")," ")</f>
        <v xml:space="preserve"> </v>
      </c>
      <c r="U8" s="116"/>
      <c r="V8" s="91" t="s">
        <v>13</v>
      </c>
    </row>
    <row r="9" spans="1:22" ht="294.75" customHeight="1" thickTop="1" thickBot="1" x14ac:dyDescent="0.3">
      <c r="A9" s="20"/>
      <c r="B9" s="54">
        <v>3</v>
      </c>
      <c r="C9" s="55" t="s">
        <v>55</v>
      </c>
      <c r="D9" s="56">
        <v>6</v>
      </c>
      <c r="E9" s="57" t="s">
        <v>33</v>
      </c>
      <c r="F9" s="88" t="s">
        <v>61</v>
      </c>
      <c r="G9" s="129"/>
      <c r="H9" s="130"/>
      <c r="I9" s="110"/>
      <c r="J9" s="113"/>
      <c r="K9" s="121"/>
      <c r="L9" s="59" t="s">
        <v>49</v>
      </c>
      <c r="M9" s="124"/>
      <c r="N9" s="124"/>
      <c r="O9" s="127"/>
      <c r="P9" s="60">
        <f>D9*Q9</f>
        <v>568200</v>
      </c>
      <c r="Q9" s="61">
        <v>94700</v>
      </c>
      <c r="R9" s="131"/>
      <c r="S9" s="62">
        <f>D9*R9</f>
        <v>0</v>
      </c>
      <c r="T9" s="63" t="str">
        <f t="shared" si="1"/>
        <v xml:space="preserve"> </v>
      </c>
      <c r="U9" s="116"/>
      <c r="V9" s="64" t="s">
        <v>11</v>
      </c>
    </row>
    <row r="10" spans="1:22" ht="141.75" customHeight="1" thickTop="1" thickBot="1" x14ac:dyDescent="0.3">
      <c r="A10" s="20"/>
      <c r="B10" s="54">
        <v>4</v>
      </c>
      <c r="C10" s="55" t="s">
        <v>38</v>
      </c>
      <c r="D10" s="56">
        <v>6</v>
      </c>
      <c r="E10" s="57" t="s">
        <v>33</v>
      </c>
      <c r="F10" s="88" t="s">
        <v>60</v>
      </c>
      <c r="G10" s="129"/>
      <c r="H10" s="58" t="s">
        <v>34</v>
      </c>
      <c r="I10" s="110"/>
      <c r="J10" s="113"/>
      <c r="K10" s="121"/>
      <c r="L10" s="59" t="s">
        <v>50</v>
      </c>
      <c r="M10" s="124"/>
      <c r="N10" s="124"/>
      <c r="O10" s="127"/>
      <c r="P10" s="60">
        <f>D10*Q10</f>
        <v>28200</v>
      </c>
      <c r="Q10" s="61">
        <v>4700</v>
      </c>
      <c r="R10" s="131"/>
      <c r="S10" s="62">
        <f>D10*R10</f>
        <v>0</v>
      </c>
      <c r="T10" s="63" t="str">
        <f t="shared" si="1"/>
        <v xml:space="preserve"> </v>
      </c>
      <c r="U10" s="116"/>
      <c r="V10" s="118" t="s">
        <v>13</v>
      </c>
    </row>
    <row r="11" spans="1:22" ht="179.25" customHeight="1" thickTop="1" thickBot="1" x14ac:dyDescent="0.3">
      <c r="A11" s="20"/>
      <c r="B11" s="54">
        <v>5</v>
      </c>
      <c r="C11" s="55" t="s">
        <v>39</v>
      </c>
      <c r="D11" s="56">
        <v>6</v>
      </c>
      <c r="E11" s="57" t="s">
        <v>33</v>
      </c>
      <c r="F11" s="88" t="s">
        <v>57</v>
      </c>
      <c r="G11" s="129"/>
      <c r="H11" s="58" t="s">
        <v>34</v>
      </c>
      <c r="I11" s="110"/>
      <c r="J11" s="113"/>
      <c r="K11" s="121"/>
      <c r="L11" s="59"/>
      <c r="M11" s="124"/>
      <c r="N11" s="124"/>
      <c r="O11" s="127"/>
      <c r="P11" s="60">
        <f>D11*Q11</f>
        <v>13860</v>
      </c>
      <c r="Q11" s="61">
        <v>2310</v>
      </c>
      <c r="R11" s="131"/>
      <c r="S11" s="62">
        <f>D11*R11</f>
        <v>0</v>
      </c>
      <c r="T11" s="63" t="str">
        <f t="shared" si="1"/>
        <v xml:space="preserve"> </v>
      </c>
      <c r="U11" s="116"/>
      <c r="V11" s="119"/>
    </row>
    <row r="12" spans="1:22" ht="198.75" customHeight="1" thickTop="1" thickBot="1" x14ac:dyDescent="0.3">
      <c r="A12" s="20"/>
      <c r="B12" s="54">
        <v>6</v>
      </c>
      <c r="C12" s="55" t="s">
        <v>40</v>
      </c>
      <c r="D12" s="56">
        <v>12</v>
      </c>
      <c r="E12" s="57" t="s">
        <v>33</v>
      </c>
      <c r="F12" s="88" t="s">
        <v>59</v>
      </c>
      <c r="G12" s="129"/>
      <c r="H12" s="130"/>
      <c r="I12" s="110"/>
      <c r="J12" s="113"/>
      <c r="K12" s="121"/>
      <c r="L12" s="59" t="s">
        <v>50</v>
      </c>
      <c r="M12" s="124"/>
      <c r="N12" s="124"/>
      <c r="O12" s="127"/>
      <c r="P12" s="60">
        <f>D12*Q12</f>
        <v>94320</v>
      </c>
      <c r="Q12" s="61">
        <v>7860</v>
      </c>
      <c r="R12" s="131"/>
      <c r="S12" s="62">
        <f>D12*R12</f>
        <v>0</v>
      </c>
      <c r="T12" s="63" t="str">
        <f t="shared" si="1"/>
        <v xml:space="preserve"> </v>
      </c>
      <c r="U12" s="116"/>
      <c r="V12" s="64" t="s">
        <v>12</v>
      </c>
    </row>
    <row r="13" spans="1:22" ht="179.25" customHeight="1" thickTop="1" thickBot="1" x14ac:dyDescent="0.3">
      <c r="A13" s="20"/>
      <c r="B13" s="65">
        <v>7</v>
      </c>
      <c r="C13" s="66" t="s">
        <v>41</v>
      </c>
      <c r="D13" s="67">
        <v>6</v>
      </c>
      <c r="E13" s="68" t="s">
        <v>33</v>
      </c>
      <c r="F13" s="90" t="s">
        <v>58</v>
      </c>
      <c r="G13" s="129"/>
      <c r="H13" s="69" t="s">
        <v>34</v>
      </c>
      <c r="I13" s="111"/>
      <c r="J13" s="114"/>
      <c r="K13" s="122"/>
      <c r="L13" s="70" t="s">
        <v>51</v>
      </c>
      <c r="M13" s="125"/>
      <c r="N13" s="125"/>
      <c r="O13" s="128"/>
      <c r="P13" s="71">
        <f>D13*Q13</f>
        <v>57180</v>
      </c>
      <c r="Q13" s="72">
        <v>9530</v>
      </c>
      <c r="R13" s="131"/>
      <c r="S13" s="73">
        <f>D13*R13</f>
        <v>0</v>
      </c>
      <c r="T13" s="74" t="str">
        <f t="shared" si="1"/>
        <v xml:space="preserve"> </v>
      </c>
      <c r="U13" s="117"/>
      <c r="V13" s="75" t="s">
        <v>15</v>
      </c>
    </row>
    <row r="14" spans="1:22" ht="17.45" customHeight="1" thickTop="1" thickBot="1" x14ac:dyDescent="0.3">
      <c r="C14"/>
      <c r="D14"/>
      <c r="E14"/>
      <c r="F14"/>
      <c r="G14"/>
      <c r="H14"/>
      <c r="I14"/>
      <c r="J14"/>
      <c r="N14"/>
      <c r="O14"/>
      <c r="P14"/>
    </row>
    <row r="15" spans="1:22" ht="51.75" customHeight="1" thickTop="1" thickBot="1" x14ac:dyDescent="0.3">
      <c r="B15" s="107" t="s">
        <v>31</v>
      </c>
      <c r="C15" s="107"/>
      <c r="D15" s="107"/>
      <c r="E15" s="107"/>
      <c r="F15" s="107"/>
      <c r="G15" s="107"/>
      <c r="H15" s="40"/>
      <c r="I15" s="40"/>
      <c r="J15" s="21"/>
      <c r="K15" s="21"/>
      <c r="L15" s="6"/>
      <c r="M15" s="6"/>
      <c r="N15" s="6"/>
      <c r="O15" s="22"/>
      <c r="P15" s="22"/>
      <c r="Q15" s="23" t="s">
        <v>9</v>
      </c>
      <c r="R15" s="104" t="s">
        <v>10</v>
      </c>
      <c r="S15" s="105"/>
      <c r="T15" s="106"/>
      <c r="U15" s="24"/>
      <c r="V15" s="25"/>
    </row>
    <row r="16" spans="1:22" ht="50.45" customHeight="1" thickTop="1" thickBot="1" x14ac:dyDescent="0.3">
      <c r="B16" s="108" t="s">
        <v>29</v>
      </c>
      <c r="C16" s="108"/>
      <c r="D16" s="108"/>
      <c r="E16" s="108"/>
      <c r="F16" s="108"/>
      <c r="G16" s="108"/>
      <c r="H16" s="108"/>
      <c r="I16" s="26"/>
      <c r="L16" s="9"/>
      <c r="M16" s="9"/>
      <c r="N16" s="9"/>
      <c r="O16" s="27"/>
      <c r="P16" s="27"/>
      <c r="Q16" s="28">
        <f>SUM(P7:P13)</f>
        <v>1523760</v>
      </c>
      <c r="R16" s="101">
        <f>SUM(S7:S13)</f>
        <v>0</v>
      </c>
      <c r="S16" s="102"/>
      <c r="T16" s="103"/>
    </row>
    <row r="17" spans="2:19" ht="15.75" thickTop="1" x14ac:dyDescent="0.25">
      <c r="B17" s="100" t="s">
        <v>30</v>
      </c>
      <c r="C17" s="100"/>
      <c r="D17" s="100"/>
      <c r="E17" s="100"/>
      <c r="F17" s="100"/>
      <c r="G17" s="100"/>
      <c r="H17" s="93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x14ac:dyDescent="0.25">
      <c r="B18" s="39"/>
      <c r="C18" s="39"/>
      <c r="D18" s="39"/>
      <c r="E18" s="39"/>
      <c r="F18" s="39"/>
      <c r="G18" s="93"/>
      <c r="H18" s="93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x14ac:dyDescent="0.25">
      <c r="B19" s="39"/>
      <c r="C19" s="39"/>
      <c r="D19" s="39"/>
      <c r="E19" s="39"/>
      <c r="F19" s="39"/>
      <c r="G19" s="93"/>
      <c r="H19" s="93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x14ac:dyDescent="0.25">
      <c r="B20" s="39"/>
      <c r="C20" s="39"/>
      <c r="D20" s="39"/>
      <c r="E20" s="39"/>
      <c r="F20" s="39"/>
      <c r="G20" s="93"/>
      <c r="H20" s="93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93"/>
      <c r="H21" s="93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H22" s="30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93"/>
      <c r="H23" s="93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93"/>
      <c r="H24" s="93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93"/>
      <c r="H25" s="9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93"/>
      <c r="H26" s="9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93"/>
      <c r="H27" s="9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93"/>
      <c r="H28" s="9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93"/>
      <c r="H29" s="9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93"/>
      <c r="H30" s="9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93"/>
      <c r="H31" s="9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93"/>
      <c r="H32" s="9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93"/>
      <c r="H33" s="9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93"/>
      <c r="H34" s="9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93"/>
      <c r="H35" s="9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93"/>
      <c r="H36" s="9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93"/>
      <c r="H37" s="9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93"/>
      <c r="H38" s="9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93"/>
      <c r="H39" s="9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93"/>
      <c r="H40" s="9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93"/>
      <c r="H41" s="9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93"/>
      <c r="H42" s="9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93"/>
      <c r="H43" s="9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93"/>
      <c r="H44" s="9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93"/>
      <c r="H45" s="9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93"/>
      <c r="H46" s="9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93"/>
      <c r="H47" s="9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93"/>
      <c r="H48" s="9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93"/>
      <c r="H49" s="9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93"/>
      <c r="H50" s="9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93"/>
      <c r="H51" s="9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93"/>
      <c r="H52" s="9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93"/>
      <c r="H53" s="9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93"/>
      <c r="H54" s="9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93"/>
      <c r="H55" s="9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93"/>
      <c r="H56" s="9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93"/>
      <c r="H57" s="9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93"/>
      <c r="H58" s="9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93"/>
      <c r="H59" s="9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93"/>
      <c r="H60" s="9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93"/>
      <c r="H61" s="9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93"/>
      <c r="H62" s="9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93"/>
      <c r="H63" s="9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93"/>
      <c r="H64" s="9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93"/>
      <c r="H65" s="9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93"/>
      <c r="H66" s="9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93"/>
      <c r="H67" s="9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93"/>
      <c r="H68" s="9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93"/>
      <c r="H69" s="9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93"/>
      <c r="H70" s="9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93"/>
      <c r="H71" s="9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93"/>
      <c r="H72" s="9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93"/>
      <c r="H73" s="9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93"/>
      <c r="H74" s="9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93"/>
      <c r="H75" s="9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93"/>
      <c r="H76" s="9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93"/>
      <c r="H77" s="9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93"/>
      <c r="H78" s="9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93"/>
      <c r="H79" s="9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93"/>
      <c r="H80" s="9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93"/>
      <c r="H81" s="9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93"/>
      <c r="H82" s="9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93"/>
      <c r="H83" s="9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93"/>
      <c r="H84" s="9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93"/>
      <c r="H85" s="9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93"/>
      <c r="H86" s="9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93"/>
      <c r="H87" s="9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93"/>
      <c r="H88" s="9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93"/>
      <c r="H89" s="9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93"/>
      <c r="H90" s="9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93"/>
      <c r="H91" s="9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93"/>
      <c r="H92" s="9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93"/>
      <c r="H93" s="9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93"/>
      <c r="H94" s="9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93"/>
      <c r="H95" s="9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93"/>
      <c r="H96" s="93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93"/>
      <c r="H97" s="93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93"/>
      <c r="H98" s="93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93"/>
      <c r="H99" s="93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93"/>
      <c r="H100" s="93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93"/>
      <c r="H101" s="93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93"/>
      <c r="H102" s="93"/>
      <c r="I102" s="11"/>
      <c r="J102" s="11"/>
      <c r="K102" s="11"/>
      <c r="L102" s="11"/>
      <c r="M102" s="11"/>
      <c r="N102" s="5"/>
      <c r="O102" s="5"/>
      <c r="P102" s="5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</sheetData>
  <sheetProtection algorithmName="SHA-512" hashValue="huXkwpdWJ0sfS0J49Azi25tU05Pb9NLJMEIPI09j5gLKH8sUAI6j2P6Pg8u7XqXzJjJ3TvxNhxFScv5+8F7CVg==" saltValue="+4QqbBhAw5BoQ5ggybBGsA==" spinCount="100000" sheet="1" objects="1" scenarios="1"/>
  <mergeCells count="16">
    <mergeCell ref="U7:U13"/>
    <mergeCell ref="V10:V11"/>
    <mergeCell ref="K7:K13"/>
    <mergeCell ref="M7:M13"/>
    <mergeCell ref="N7:N13"/>
    <mergeCell ref="O8:O13"/>
    <mergeCell ref="B1:D1"/>
    <mergeCell ref="G5:H5"/>
    <mergeCell ref="G2:N3"/>
    <mergeCell ref="B17:G17"/>
    <mergeCell ref="R16:T16"/>
    <mergeCell ref="R15:T15"/>
    <mergeCell ref="B15:G15"/>
    <mergeCell ref="B16:H16"/>
    <mergeCell ref="I7:I13"/>
    <mergeCell ref="J7:J13"/>
  </mergeCells>
  <conditionalFormatting sqref="B7:B13 D7:D13">
    <cfRule type="containsBlanks" dxfId="7" priority="96">
      <formula>LEN(TRIM(B7))=0</formula>
    </cfRule>
  </conditionalFormatting>
  <conditionalFormatting sqref="B7:B13">
    <cfRule type="cellIs" dxfId="6" priority="93" operator="greaterThanOrEqual">
      <formula>1</formula>
    </cfRule>
  </conditionalFormatting>
  <conditionalFormatting sqref="R7:R13 G7:H13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3">
    <cfRule type="notContainsBlanks" dxfId="2" priority="69">
      <formula>LEN(TRIM(G7))&gt;0</formula>
    </cfRule>
  </conditionalFormatting>
  <conditionalFormatting sqref="T7:T13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:E13" xr:uid="{8C26EAE3-16EE-4825-9C10-C919BCF6B1BA}">
      <formula1>"ks,bal,sada,m,"</formula1>
    </dataValidation>
    <dataValidation type="list" allowBlank="1" showInputMessage="1" showErrorMessage="1" sqref="J7" xr:uid="{C2D279DB-A6EE-47F9-873B-C7C665E6EEFA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V7:V10 V12:V13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2023-09-05T08:14:08Z</cp:lastPrinted>
  <dcterms:created xsi:type="dcterms:W3CDTF">2014-03-05T12:43:32Z</dcterms:created>
  <dcterms:modified xsi:type="dcterms:W3CDTF">2023-09-05T10:26:46Z</dcterms:modified>
</cp:coreProperties>
</file>